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bookViews>
    <workbookView xWindow="0" yWindow="0" windowWidth="11832" windowHeight="8628"/>
  </bookViews>
  <sheets>
    <sheet name="Bieżący budżet 2019" sheetId="1" r:id="rId1"/>
  </sheets>
  <calcPr calcId="152511" iterateCount="107"/>
</workbook>
</file>

<file path=xl/calcChain.xml><?xml version="1.0" encoding="utf-8"?>
<calcChain xmlns="http://schemas.openxmlformats.org/spreadsheetml/2006/main">
  <c r="I67" i="1" l="1"/>
  <c r="H67" i="1"/>
  <c r="I75" i="1"/>
  <c r="H75" i="1"/>
  <c r="I73" i="1"/>
  <c r="H73" i="1"/>
  <c r="I68" i="1"/>
  <c r="H68" i="1"/>
  <c r="I58" i="1"/>
  <c r="H58" i="1"/>
  <c r="H51" i="1"/>
  <c r="H48" i="1" s="1"/>
  <c r="F3" i="1"/>
  <c r="H78" i="1"/>
  <c r="H59" i="1"/>
  <c r="H45" i="1"/>
  <c r="H25" i="1"/>
  <c r="H4" i="1"/>
  <c r="H3" i="1" l="1"/>
  <c r="H86" i="1" s="1"/>
  <c r="I86" i="1" s="1"/>
  <c r="I3" i="1"/>
  <c r="H65" i="1"/>
  <c r="I65" i="1" s="1"/>
  <c r="I45" i="1" l="1"/>
  <c r="H81" i="1" l="1"/>
  <c r="H77" i="1" s="1"/>
  <c r="I48" i="1"/>
  <c r="I25" i="1"/>
  <c r="F86" i="1"/>
  <c r="I4" i="1" l="1"/>
  <c r="I77" i="1"/>
  <c r="I59" i="1"/>
  <c r="I51" i="1"/>
</calcChain>
</file>

<file path=xl/sharedStrings.xml><?xml version="1.0" encoding="utf-8"?>
<sst xmlns="http://schemas.openxmlformats.org/spreadsheetml/2006/main" count="103" uniqueCount="94">
  <si>
    <t>OPIS</t>
  </si>
  <si>
    <t>KOSZT</t>
  </si>
  <si>
    <t>MPK: 550-303_-0001 ź.f. 1.001.001</t>
  </si>
  <si>
    <t>Wydano</t>
  </si>
  <si>
    <t>Zostało</t>
  </si>
  <si>
    <t>Koszty ogólne działalności organów</t>
  </si>
  <si>
    <t>1.1</t>
  </si>
  <si>
    <t>Materiały biurowe</t>
  </si>
  <si>
    <t>Papier kserograficzny</t>
  </si>
  <si>
    <t>Woda styczeń</t>
  </si>
  <si>
    <t>1.2</t>
  </si>
  <si>
    <t>Delegacje</t>
  </si>
  <si>
    <t>Forum Uniwersytetów Polskich w Białymstoku</t>
  </si>
  <si>
    <t>Przejazdy Białystok</t>
  </si>
  <si>
    <t>Forum Uniwersytetów Polskich w Katowicach</t>
  </si>
  <si>
    <t>Przejazdy Katowice</t>
  </si>
  <si>
    <t>Krajowa Konferencja PSRP Kościelisko</t>
  </si>
  <si>
    <t>Przejazd Kościelisko</t>
  </si>
  <si>
    <t>1.3</t>
  </si>
  <si>
    <t>OKWS (wyjazd Szkolenie stypendia)</t>
  </si>
  <si>
    <t>Budżety Wydziałowych Rad Studentów</t>
  </si>
  <si>
    <t>WRS WNH - opłata za muzea</t>
  </si>
  <si>
    <t>Jakość kształcenia i dydaktyka</t>
  </si>
  <si>
    <t>2.1</t>
  </si>
  <si>
    <t>Szkolenia (Poradniki)</t>
  </si>
  <si>
    <t>2.2</t>
  </si>
  <si>
    <t>Wyjazd szkoleniowy</t>
  </si>
  <si>
    <t>2.3</t>
  </si>
  <si>
    <t>Gala Belfra</t>
  </si>
  <si>
    <t>Statuetki</t>
  </si>
  <si>
    <t>Zaproszenia</t>
  </si>
  <si>
    <t>Koperty</t>
  </si>
  <si>
    <t>Zespół muzyczny</t>
  </si>
  <si>
    <t>Catering</t>
  </si>
  <si>
    <t>Promocja</t>
  </si>
  <si>
    <t>3.1</t>
  </si>
  <si>
    <t>Materiały promocyjne</t>
  </si>
  <si>
    <t>Promocja Camp Winter</t>
  </si>
  <si>
    <t>3.2</t>
  </si>
  <si>
    <t>Kalendarz</t>
  </si>
  <si>
    <t>Rozrywka i Sport</t>
  </si>
  <si>
    <t>4.1</t>
  </si>
  <si>
    <t>Wyjazdy</t>
  </si>
  <si>
    <t>Camp WInter</t>
  </si>
  <si>
    <t>4.2</t>
  </si>
  <si>
    <t>Imprezy Klubowe</t>
  </si>
  <si>
    <t>Otrzęsiny (X)</t>
  </si>
  <si>
    <t>4.3</t>
  </si>
  <si>
    <t>Sport</t>
  </si>
  <si>
    <t>Kultura</t>
  </si>
  <si>
    <t>5.1</t>
  </si>
  <si>
    <t>Dzień Studenta</t>
  </si>
  <si>
    <t>5.2</t>
  </si>
  <si>
    <t>Juwenalia 2019</t>
  </si>
  <si>
    <t>5.3</t>
  </si>
  <si>
    <t>Pielgrzymka Uniwersytecka</t>
  </si>
  <si>
    <t>Cyfryzacja i infrastrukura</t>
  </si>
  <si>
    <t>6.1</t>
  </si>
  <si>
    <t>Sprzęt informatyczny</t>
  </si>
  <si>
    <t>SUMA</t>
  </si>
  <si>
    <t>artykuły biurowe</t>
  </si>
  <si>
    <t>Woda źródlana za 05.2019</t>
  </si>
  <si>
    <t>Farby do ciała na Festiwal Kolorów podczas Camp Zero 2019 - zwrot dla E.Staruch</t>
  </si>
  <si>
    <t>dostawa wody za 11/2019</t>
  </si>
  <si>
    <t>dostawa wody źródlanej za 02/2019</t>
  </si>
  <si>
    <t>koszulki samorządowe</t>
  </si>
  <si>
    <t>Proszek na Festiwal Kolorów podczas Camp Zero 2019 - zwrot dla E.Staruch</t>
  </si>
  <si>
    <t>Koperty na galę Belfra - zwrot dla E.Staruch</t>
  </si>
  <si>
    <t>usługa cateringowa - WBNS dot. rozdania dyplomów</t>
  </si>
  <si>
    <t>druk wejściówek i plakatów dot. Otrzęsin UKSW</t>
  </si>
  <si>
    <t>druk plakatu majówkowego "Majówka na żaglach"</t>
  </si>
  <si>
    <t>nocleg i wyżywienie dot. Camp Zero 2019</t>
  </si>
  <si>
    <t>Druk ulotek i plakatów na wyjazd integracyjny "Camp Zero"</t>
  </si>
  <si>
    <t>opróżnianie i utrzymanie toalet chemicznych w dniach 16-17.05.2019</t>
  </si>
  <si>
    <t xml:space="preserve">Przejazd Łódź </t>
  </si>
  <si>
    <t xml:space="preserve">Konferencja Ekspertów Praw Studenta w Krakowie </t>
  </si>
  <si>
    <t>Przejazd Kraków</t>
  </si>
  <si>
    <t xml:space="preserve">Przejazd Kraków </t>
  </si>
  <si>
    <t xml:space="preserve">Forum Uniwersytetów Polskich w Poznaniu </t>
  </si>
  <si>
    <t xml:space="preserve">Przejazd Poznań </t>
  </si>
  <si>
    <t>Konwent Przewodniczących PSRP</t>
  </si>
  <si>
    <t>licencja ANTIVIRUS na 3 lata od 13-06-18 do 13-06-2021</t>
  </si>
  <si>
    <t>LEX - licencje na lata 2018-2020 rata VI z VIII</t>
  </si>
  <si>
    <t>Licencje Lex na okres 2018-2020 rata V z VIII</t>
  </si>
  <si>
    <t>Dostęp do systemu informacji prawnej LEX 2018-2020, rata IV z VIII</t>
  </si>
  <si>
    <t>pieczątki</t>
  </si>
  <si>
    <t>Wykonanie pieczątek</t>
  </si>
  <si>
    <t>Pieczątki</t>
  </si>
  <si>
    <t>Wsparcie techniczne i aktualizacja technologiczna do różnych lic. Microsoft Academic Select; Rata II z III (wsparcie i aktualizacja na 3 lata 30.06.2021)</t>
  </si>
  <si>
    <t>wsparcie techniczne i aktualizacja technologiczna do różnych licencji Microsoft Academic Select; Rata 2 z III</t>
  </si>
  <si>
    <t>wsparcie techniczne i aktualizacja do różnych licencji Microsoft Academic Select; Rata 3 z III</t>
  </si>
  <si>
    <t>Usługa zgodnie z umową z 01.05.2018 - Kompensata</t>
  </si>
  <si>
    <t>Naprawa drukarki</t>
  </si>
  <si>
    <t xml:space="preserve">Kalendarz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</si>
</sst>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0"/>
      <color rgb="FF000000"/>
      <name val="Arial"/>
    </font>
    <font>
      <sz val="12"/>
      <color rgb="FF00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548135"/>
        <bgColor rgb="FF54813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10" borderId="3" applyNumberFormat="0" applyAlignment="0" applyProtection="0"/>
  </cellStyleXfs>
  <cellXfs count="62">
    <xf numFmtId="0" fontId="0" fillId="0" borderId="0" xfId="0" applyFont="1" applyAlignment="1"/>
    <xf numFmtId="0" fontId="1" fillId="0" borderId="1" xfId="0" applyFont="1" applyBorder="1" applyAlignment="1">
      <alignment wrapText="1"/>
    </xf>
    <xf numFmtId="164" fontId="1" fillId="7" borderId="1" xfId="0" applyNumberFormat="1" applyFont="1" applyFill="1" applyBorder="1"/>
    <xf numFmtId="49" fontId="1" fillId="7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3" fillId="0" borderId="1" xfId="0" applyFont="1" applyBorder="1" applyAlignment="1"/>
    <xf numFmtId="49" fontId="1" fillId="3" borderId="1" xfId="0" applyNumberFormat="1" applyFont="1" applyFill="1" applyBorder="1" applyAlignment="1">
      <alignment horizontal="right" wrapText="1"/>
    </xf>
    <xf numFmtId="49" fontId="3" fillId="3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vertical="top"/>
    </xf>
    <xf numFmtId="164" fontId="3" fillId="0" borderId="1" xfId="0" applyNumberFormat="1" applyFont="1" applyBorder="1" applyAlignmen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/>
    <xf numFmtId="49" fontId="1" fillId="4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/>
    <xf numFmtId="164" fontId="3" fillId="4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/>
    <xf numFmtId="49" fontId="1" fillId="8" borderId="1" xfId="0" applyNumberFormat="1" applyFont="1" applyFill="1" applyBorder="1" applyAlignment="1">
      <alignment horizontal="right" wrapText="1"/>
    </xf>
    <xf numFmtId="0" fontId="1" fillId="9" borderId="1" xfId="0" applyFont="1" applyFill="1" applyBorder="1" applyAlignment="1"/>
    <xf numFmtId="0" fontId="1" fillId="8" borderId="1" xfId="0" applyFont="1" applyFill="1" applyBorder="1" applyAlignment="1">
      <alignment wrapText="1"/>
    </xf>
    <xf numFmtId="164" fontId="3" fillId="8" borderId="1" xfId="0" applyNumberFormat="1" applyFont="1" applyFill="1" applyBorder="1" applyAlignment="1"/>
    <xf numFmtId="0" fontId="1" fillId="9" borderId="1" xfId="0" applyFont="1" applyFill="1" applyBorder="1"/>
    <xf numFmtId="164" fontId="1" fillId="9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7" borderId="1" xfId="0" applyFont="1" applyFill="1" applyBorder="1"/>
    <xf numFmtId="49" fontId="3" fillId="0" borderId="1" xfId="0" applyNumberFormat="1" applyFont="1" applyBorder="1" applyAlignment="1"/>
    <xf numFmtId="0" fontId="3" fillId="4" borderId="1" xfId="0" applyFont="1" applyFill="1" applyBorder="1" applyAlignment="1"/>
    <xf numFmtId="49" fontId="1" fillId="5" borderId="1" xfId="0" applyNumberFormat="1" applyFont="1" applyFill="1" applyBorder="1" applyAlignment="1">
      <alignment horizontal="right" wrapText="1"/>
    </xf>
    <xf numFmtId="49" fontId="3" fillId="5" borderId="1" xfId="0" applyNumberFormat="1" applyFont="1" applyFill="1" applyBorder="1" applyAlignment="1"/>
    <xf numFmtId="0" fontId="1" fillId="5" borderId="1" xfId="0" applyFont="1" applyFill="1" applyBorder="1" applyAlignment="1">
      <alignment wrapText="1"/>
    </xf>
    <xf numFmtId="49" fontId="3" fillId="4" borderId="1" xfId="0" applyNumberFormat="1" applyFont="1" applyFill="1" applyBorder="1" applyAlignment="1"/>
    <xf numFmtId="0" fontId="3" fillId="2" borderId="1" xfId="0" applyFont="1" applyFill="1" applyBorder="1" applyAlignment="1"/>
    <xf numFmtId="0" fontId="3" fillId="4" borderId="0" xfId="0" applyFont="1" applyFill="1"/>
    <xf numFmtId="0" fontId="4" fillId="6" borderId="1" xfId="0" applyFont="1" applyFill="1" applyBorder="1" applyAlignment="1">
      <alignment wrapText="1"/>
    </xf>
    <xf numFmtId="0" fontId="3" fillId="0" borderId="2" xfId="0" applyFont="1" applyBorder="1" applyAlignment="1"/>
    <xf numFmtId="164" fontId="4" fillId="2" borderId="1" xfId="0" applyNumberFormat="1" applyFont="1" applyFill="1" applyBorder="1" applyAlignment="1">
      <alignment horizontal="right" wrapText="1"/>
    </xf>
    <xf numFmtId="164" fontId="6" fillId="2" borderId="1" xfId="0" applyNumberFormat="1" applyFont="1" applyFill="1" applyBorder="1" applyAlignment="1"/>
    <xf numFmtId="164" fontId="3" fillId="3" borderId="1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8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/>
    <xf numFmtId="164" fontId="3" fillId="5" borderId="1" xfId="0" applyNumberFormat="1" applyFont="1" applyFill="1" applyBorder="1" applyAlignment="1"/>
    <xf numFmtId="164" fontId="1" fillId="5" borderId="1" xfId="0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0" xfId="0" applyNumberFormat="1" applyFont="1" applyAlignment="1"/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10" borderId="3" xfId="1" applyAlignment="1"/>
    <xf numFmtId="164" fontId="4" fillId="2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/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87"/>
  <sheetViews>
    <sheetView tabSelected="1" topLeftCell="A16" zoomScale="80" zoomScaleNormal="80" workbookViewId="0">
      <pane xSplit="1" topLeftCell="C1" activePane="topRight" state="frozen"/>
      <selection pane="topRight" activeCell="H39" sqref="H39"/>
    </sheetView>
  </sheetViews>
  <sheetFormatPr defaultColWidth="14.44140625" defaultRowHeight="15.75" customHeight="1" x14ac:dyDescent="0.25"/>
  <cols>
    <col min="1" max="1" width="5.6640625" style="7" customWidth="1"/>
    <col min="2" max="2" width="6.5546875" style="7" customWidth="1"/>
    <col min="3" max="3" width="11.88671875" style="7" customWidth="1"/>
    <col min="4" max="4" width="13.6640625" style="7" bestFit="1" customWidth="1"/>
    <col min="5" max="5" width="86.5546875" style="7" customWidth="1"/>
    <col min="6" max="9" width="20.109375" style="55" customWidth="1"/>
    <col min="10" max="10" width="58.109375" style="7" customWidth="1"/>
    <col min="11" max="16384" width="14.44140625" style="7"/>
  </cols>
  <sheetData>
    <row r="1" spans="1:10" ht="15.6" x14ac:dyDescent="0.3">
      <c r="A1" s="4"/>
      <c r="B1" s="4"/>
      <c r="C1" s="4"/>
      <c r="D1" s="4"/>
      <c r="E1" s="5" t="s">
        <v>0</v>
      </c>
      <c r="F1" s="60" t="s">
        <v>1</v>
      </c>
      <c r="G1" s="61"/>
      <c r="H1" s="61"/>
      <c r="I1" s="61"/>
      <c r="J1" s="6" t="s">
        <v>2</v>
      </c>
    </row>
    <row r="2" spans="1:10" ht="15.6" x14ac:dyDescent="0.3">
      <c r="A2" s="8"/>
      <c r="B2" s="4"/>
      <c r="C2" s="4"/>
      <c r="D2" s="4"/>
      <c r="E2" s="9"/>
      <c r="F2" s="44"/>
      <c r="G2" s="44"/>
      <c r="H2" s="45" t="s">
        <v>3</v>
      </c>
      <c r="I2" s="45" t="s">
        <v>4</v>
      </c>
      <c r="J2" s="10"/>
    </row>
    <row r="3" spans="1:10" ht="15.6" x14ac:dyDescent="0.3">
      <c r="A3" s="8">
        <v>1</v>
      </c>
      <c r="B3" s="4"/>
      <c r="C3" s="4"/>
      <c r="D3" s="4"/>
      <c r="E3" s="9" t="s">
        <v>5</v>
      </c>
      <c r="F3" s="44">
        <f>SUM(G4:G45)</f>
        <v>29000</v>
      </c>
      <c r="G3" s="44"/>
      <c r="H3" s="45">
        <f>H4+H25+H45</f>
        <v>15258.39</v>
      </c>
      <c r="I3" s="45">
        <f>F3-H3</f>
        <v>13741.61</v>
      </c>
      <c r="J3" s="10"/>
    </row>
    <row r="4" spans="1:10" ht="15.75" customHeight="1" x14ac:dyDescent="0.25">
      <c r="A4" s="10"/>
      <c r="B4" s="11" t="s">
        <v>6</v>
      </c>
      <c r="C4" s="11"/>
      <c r="D4" s="12"/>
      <c r="E4" s="13" t="s">
        <v>7</v>
      </c>
      <c r="F4" s="46"/>
      <c r="G4" s="47">
        <v>4000</v>
      </c>
      <c r="H4" s="46">
        <f>SUM(H5:H24)</f>
        <v>4387.6500000000015</v>
      </c>
      <c r="I4" s="46">
        <f>G4-H4</f>
        <v>-387.65000000000146</v>
      </c>
      <c r="J4" s="10"/>
    </row>
    <row r="5" spans="1:10" ht="15.75" customHeight="1" x14ac:dyDescent="0.25">
      <c r="A5" s="10"/>
      <c r="B5" s="14"/>
      <c r="C5" s="14"/>
      <c r="D5" s="15"/>
      <c r="E5" s="1" t="s">
        <v>8</v>
      </c>
      <c r="F5" s="16"/>
      <c r="G5" s="48"/>
      <c r="H5" s="16">
        <v>117.84</v>
      </c>
      <c r="I5" s="16"/>
      <c r="J5" s="10"/>
    </row>
    <row r="6" spans="1:10" ht="15.75" customHeight="1" x14ac:dyDescent="0.25">
      <c r="A6" s="10"/>
      <c r="B6" s="14"/>
      <c r="C6" s="14"/>
      <c r="D6" s="15"/>
      <c r="E6" s="1" t="s">
        <v>9</v>
      </c>
      <c r="F6" s="16"/>
      <c r="G6" s="48"/>
      <c r="H6" s="16">
        <v>101.64</v>
      </c>
      <c r="I6" s="16"/>
      <c r="J6" s="10"/>
    </row>
    <row r="7" spans="1:10" ht="15.75" customHeight="1" x14ac:dyDescent="0.25">
      <c r="A7" s="10"/>
      <c r="B7" s="14"/>
      <c r="C7" s="14"/>
      <c r="D7" s="17"/>
      <c r="E7" s="1" t="s">
        <v>60</v>
      </c>
      <c r="F7" s="16"/>
      <c r="G7" s="48"/>
      <c r="H7" s="18">
        <v>147.30000000000001</v>
      </c>
      <c r="I7" s="16"/>
      <c r="J7" s="10"/>
    </row>
    <row r="8" spans="1:10" ht="15.75" customHeight="1" x14ac:dyDescent="0.25">
      <c r="A8" s="10"/>
      <c r="B8" s="14"/>
      <c r="C8" s="14"/>
      <c r="D8" s="17"/>
      <c r="E8" s="1" t="s">
        <v>60</v>
      </c>
      <c r="F8" s="16"/>
      <c r="G8" s="48"/>
      <c r="H8" s="18">
        <v>353.52</v>
      </c>
      <c r="I8" s="16"/>
      <c r="J8" s="10"/>
    </row>
    <row r="9" spans="1:10" ht="15.75" customHeight="1" x14ac:dyDescent="0.25">
      <c r="A9" s="10"/>
      <c r="B9" s="14"/>
      <c r="C9" s="14"/>
      <c r="D9" s="17"/>
      <c r="E9" s="1" t="s">
        <v>61</v>
      </c>
      <c r="F9" s="16"/>
      <c r="G9" s="48"/>
      <c r="H9" s="18">
        <v>86.1</v>
      </c>
      <c r="I9" s="16"/>
      <c r="J9" s="10"/>
    </row>
    <row r="10" spans="1:10" ht="15.75" customHeight="1" x14ac:dyDescent="0.25">
      <c r="A10" s="10"/>
      <c r="B10" s="14"/>
      <c r="C10" s="14"/>
      <c r="D10" s="17"/>
      <c r="E10" s="1" t="s">
        <v>67</v>
      </c>
      <c r="F10" s="16"/>
      <c r="G10" s="48"/>
      <c r="H10" s="18">
        <v>146.9</v>
      </c>
      <c r="I10" s="16"/>
      <c r="J10" s="10"/>
    </row>
    <row r="11" spans="1:10" ht="15.75" customHeight="1" x14ac:dyDescent="0.25">
      <c r="A11" s="10"/>
      <c r="B11" s="14"/>
      <c r="C11" s="14"/>
      <c r="D11" s="17"/>
      <c r="E11" s="1" t="s">
        <v>63</v>
      </c>
      <c r="F11" s="16"/>
      <c r="G11" s="48"/>
      <c r="H11" s="18">
        <v>25.83</v>
      </c>
      <c r="I11" s="16"/>
      <c r="J11" s="10"/>
    </row>
    <row r="12" spans="1:10" ht="15.75" customHeight="1" x14ac:dyDescent="0.25">
      <c r="A12" s="10"/>
      <c r="B12" s="14"/>
      <c r="C12" s="14"/>
      <c r="D12" s="17"/>
      <c r="E12" s="1" t="s">
        <v>64</v>
      </c>
      <c r="F12" s="16"/>
      <c r="G12" s="48"/>
      <c r="H12" s="18">
        <v>92.59</v>
      </c>
      <c r="I12" s="16"/>
      <c r="J12" s="10"/>
    </row>
    <row r="13" spans="1:10" ht="15.75" customHeight="1" x14ac:dyDescent="0.25">
      <c r="A13" s="10"/>
      <c r="B13" s="14"/>
      <c r="C13" s="14"/>
      <c r="E13" s="7" t="s">
        <v>81</v>
      </c>
      <c r="F13" s="16"/>
      <c r="G13" s="48"/>
      <c r="H13" s="18">
        <v>127.5</v>
      </c>
      <c r="I13" s="16"/>
      <c r="J13" s="10"/>
    </row>
    <row r="14" spans="1:10" ht="15.75" customHeight="1" x14ac:dyDescent="0.25">
      <c r="A14" s="10"/>
      <c r="B14" s="14"/>
      <c r="C14" s="14"/>
      <c r="D14" s="17"/>
      <c r="E14" s="1" t="s">
        <v>82</v>
      </c>
      <c r="F14" s="16"/>
      <c r="G14" s="48"/>
      <c r="H14" s="18">
        <v>89.67</v>
      </c>
      <c r="I14" s="16"/>
      <c r="J14" s="10"/>
    </row>
    <row r="15" spans="1:10" ht="15.75" customHeight="1" x14ac:dyDescent="0.25">
      <c r="A15" s="10"/>
      <c r="B15" s="14"/>
      <c r="C15" s="14"/>
      <c r="D15" s="19"/>
      <c r="E15" s="19" t="s">
        <v>83</v>
      </c>
      <c r="F15" s="16"/>
      <c r="G15" s="48"/>
      <c r="H15" s="18">
        <v>89.98</v>
      </c>
      <c r="I15" s="16"/>
      <c r="J15" s="10"/>
    </row>
    <row r="16" spans="1:10" ht="15.75" customHeight="1" x14ac:dyDescent="0.25">
      <c r="A16" s="10"/>
      <c r="B16" s="14"/>
      <c r="C16" s="14"/>
      <c r="D16" s="19"/>
      <c r="E16" s="19" t="s">
        <v>84</v>
      </c>
      <c r="F16" s="16"/>
      <c r="G16" s="48"/>
      <c r="H16" s="18">
        <v>90.89</v>
      </c>
      <c r="I16" s="16"/>
      <c r="J16" s="10"/>
    </row>
    <row r="17" spans="1:10" ht="15.75" customHeight="1" x14ac:dyDescent="0.25">
      <c r="A17" s="10"/>
      <c r="B17" s="14"/>
      <c r="C17" s="14"/>
      <c r="D17" s="17"/>
      <c r="E17" s="17" t="s">
        <v>85</v>
      </c>
      <c r="F17" s="16"/>
      <c r="G17" s="48"/>
      <c r="H17" s="18">
        <v>30.75</v>
      </c>
      <c r="I17" s="16"/>
      <c r="J17" s="10"/>
    </row>
    <row r="18" spans="1:10" ht="15.75" customHeight="1" x14ac:dyDescent="0.25">
      <c r="A18" s="10"/>
      <c r="B18" s="14"/>
      <c r="C18" s="14"/>
      <c r="D18" s="17"/>
      <c r="E18" s="17" t="s">
        <v>86</v>
      </c>
      <c r="F18" s="16"/>
      <c r="G18" s="48"/>
      <c r="H18" s="18">
        <v>98.4</v>
      </c>
      <c r="I18" s="16"/>
      <c r="J18" s="10"/>
    </row>
    <row r="19" spans="1:10" ht="15.75" customHeight="1" x14ac:dyDescent="0.25">
      <c r="A19" s="10"/>
      <c r="B19" s="14"/>
      <c r="C19" s="14"/>
      <c r="D19" s="17"/>
      <c r="E19" s="17" t="s">
        <v>87</v>
      </c>
      <c r="F19" s="16"/>
      <c r="G19" s="48"/>
      <c r="H19" s="18">
        <v>154.97999999999999</v>
      </c>
      <c r="I19" s="16"/>
      <c r="J19" s="10"/>
    </row>
    <row r="20" spans="1:10" ht="15.75" customHeight="1" x14ac:dyDescent="0.25">
      <c r="A20" s="10"/>
      <c r="B20" s="14"/>
      <c r="C20" s="14"/>
      <c r="D20" s="17"/>
      <c r="E20" s="17" t="s">
        <v>88</v>
      </c>
      <c r="F20" s="19"/>
      <c r="G20" s="48"/>
      <c r="H20" s="16">
        <v>51.6</v>
      </c>
      <c r="I20" s="16"/>
      <c r="J20" s="10"/>
    </row>
    <row r="21" spans="1:10" ht="15.75" customHeight="1" x14ac:dyDescent="0.25">
      <c r="A21" s="10"/>
      <c r="B21" s="14"/>
      <c r="C21" s="14"/>
      <c r="D21" s="17"/>
      <c r="E21" s="17" t="s">
        <v>89</v>
      </c>
      <c r="F21" s="19"/>
      <c r="G21" s="48"/>
      <c r="H21" s="16">
        <v>330.05</v>
      </c>
      <c r="I21" s="16"/>
      <c r="J21" s="10"/>
    </row>
    <row r="22" spans="1:10" ht="15.75" customHeight="1" x14ac:dyDescent="0.25">
      <c r="A22" s="10"/>
      <c r="B22" s="14"/>
      <c r="C22" s="14"/>
      <c r="D22" s="17"/>
      <c r="E22" s="17" t="s">
        <v>90</v>
      </c>
      <c r="F22" s="19"/>
      <c r="G22" s="48"/>
      <c r="H22" s="16">
        <v>104.51</v>
      </c>
      <c r="I22" s="16"/>
      <c r="J22" s="10"/>
    </row>
    <row r="23" spans="1:10" ht="15.75" customHeight="1" x14ac:dyDescent="0.25">
      <c r="A23" s="10"/>
      <c r="B23" s="14"/>
      <c r="C23" s="14"/>
      <c r="D23" s="17"/>
      <c r="E23" s="17" t="s">
        <v>91</v>
      </c>
      <c r="F23" s="19"/>
      <c r="G23" s="48"/>
      <c r="H23" s="16">
        <v>2000</v>
      </c>
      <c r="I23" s="16"/>
      <c r="J23" s="10"/>
    </row>
    <row r="24" spans="1:10" ht="15.75" customHeight="1" x14ac:dyDescent="0.25">
      <c r="A24" s="10"/>
      <c r="B24" s="14"/>
      <c r="C24" s="14"/>
      <c r="D24" s="17"/>
      <c r="E24" s="19" t="s">
        <v>92</v>
      </c>
      <c r="F24" s="19"/>
      <c r="G24" s="48"/>
      <c r="H24" s="16">
        <v>147.6</v>
      </c>
      <c r="I24" s="16"/>
      <c r="J24" s="10"/>
    </row>
    <row r="25" spans="1:10" ht="15.75" customHeight="1" x14ac:dyDescent="0.25">
      <c r="A25" s="10"/>
      <c r="B25" s="11" t="s">
        <v>10</v>
      </c>
      <c r="C25" s="11"/>
      <c r="D25" s="12"/>
      <c r="E25" s="13" t="s">
        <v>11</v>
      </c>
      <c r="F25" s="46"/>
      <c r="G25" s="47">
        <v>15000</v>
      </c>
      <c r="H25" s="46">
        <f>SUM(H26:H44)</f>
        <v>9820.739999999998</v>
      </c>
      <c r="I25" s="46">
        <f>G25-H25</f>
        <v>5179.260000000002</v>
      </c>
      <c r="J25" s="10"/>
    </row>
    <row r="26" spans="1:10" ht="15.75" customHeight="1" x14ac:dyDescent="0.25">
      <c r="A26" s="10"/>
      <c r="B26" s="20"/>
      <c r="C26" s="20"/>
      <c r="D26" s="19"/>
      <c r="E26" s="21" t="s">
        <v>12</v>
      </c>
      <c r="F26" s="22"/>
      <c r="G26" s="23"/>
      <c r="H26" s="22">
        <v>1200</v>
      </c>
      <c r="I26" s="22"/>
      <c r="J26" s="10"/>
    </row>
    <row r="27" spans="1:10" ht="15.75" customHeight="1" x14ac:dyDescent="0.25">
      <c r="A27" s="10"/>
      <c r="B27" s="20"/>
      <c r="C27" s="20"/>
      <c r="D27" s="19"/>
      <c r="E27" s="21" t="s">
        <v>13</v>
      </c>
      <c r="F27" s="22"/>
      <c r="G27" s="23"/>
      <c r="H27" s="22">
        <v>29.4</v>
      </c>
      <c r="I27" s="22"/>
      <c r="J27" s="10"/>
    </row>
    <row r="28" spans="1:10" ht="15.75" customHeight="1" x14ac:dyDescent="0.25">
      <c r="A28" s="10"/>
      <c r="B28" s="20"/>
      <c r="C28" s="20"/>
      <c r="D28" s="19"/>
      <c r="E28" s="21" t="s">
        <v>13</v>
      </c>
      <c r="F28" s="22"/>
      <c r="G28" s="23"/>
      <c r="H28" s="22">
        <v>29.4</v>
      </c>
      <c r="I28" s="22"/>
      <c r="J28" s="10"/>
    </row>
    <row r="29" spans="1:10" ht="15.75" customHeight="1" x14ac:dyDescent="0.25">
      <c r="A29" s="10"/>
      <c r="B29" s="20"/>
      <c r="C29" s="20"/>
      <c r="D29" s="19"/>
      <c r="E29" s="21" t="s">
        <v>13</v>
      </c>
      <c r="F29" s="22"/>
      <c r="G29" s="23"/>
      <c r="H29" s="22">
        <v>29.4</v>
      </c>
      <c r="I29" s="22"/>
      <c r="J29" s="10"/>
    </row>
    <row r="30" spans="1:10" ht="15.75" customHeight="1" x14ac:dyDescent="0.25">
      <c r="A30" s="10"/>
      <c r="B30" s="20"/>
      <c r="C30" s="20"/>
      <c r="D30" s="19"/>
      <c r="E30" s="21" t="s">
        <v>14</v>
      </c>
      <c r="F30" s="22"/>
      <c r="G30" s="23"/>
      <c r="H30" s="23">
        <v>1200</v>
      </c>
      <c r="I30" s="22"/>
      <c r="J30" s="10"/>
    </row>
    <row r="31" spans="1:10" ht="15.75" customHeight="1" x14ac:dyDescent="0.25">
      <c r="A31" s="10"/>
      <c r="B31" s="20"/>
      <c r="C31" s="20"/>
      <c r="D31" s="19"/>
      <c r="E31" s="21" t="s">
        <v>15</v>
      </c>
      <c r="F31" s="22"/>
      <c r="G31" s="23"/>
      <c r="H31" s="22">
        <v>54.24</v>
      </c>
      <c r="I31" s="22"/>
      <c r="J31" s="10"/>
    </row>
    <row r="32" spans="1:10" ht="15.75" customHeight="1" x14ac:dyDescent="0.25">
      <c r="A32" s="10"/>
      <c r="B32" s="20"/>
      <c r="C32" s="20"/>
      <c r="D32" s="19"/>
      <c r="E32" s="21" t="s">
        <v>15</v>
      </c>
      <c r="F32" s="22"/>
      <c r="G32" s="23"/>
      <c r="H32" s="24">
        <v>54.24</v>
      </c>
      <c r="I32" s="22"/>
      <c r="J32" s="10"/>
    </row>
    <row r="33" spans="1:10" ht="15.75" customHeight="1" x14ac:dyDescent="0.25">
      <c r="A33" s="10"/>
      <c r="B33" s="20"/>
      <c r="C33" s="20"/>
      <c r="D33" s="19"/>
      <c r="E33" s="21" t="s">
        <v>15</v>
      </c>
      <c r="F33" s="22"/>
      <c r="G33" s="23"/>
      <c r="H33" s="24">
        <v>54.24</v>
      </c>
      <c r="I33" s="22"/>
      <c r="J33" s="10"/>
    </row>
    <row r="34" spans="1:10" ht="15.75" customHeight="1" x14ac:dyDescent="0.25">
      <c r="A34" s="10"/>
      <c r="B34" s="20"/>
      <c r="C34" s="20"/>
      <c r="D34" s="19"/>
      <c r="E34" s="21" t="s">
        <v>16</v>
      </c>
      <c r="F34" s="22"/>
      <c r="G34" s="23"/>
      <c r="H34" s="23">
        <v>3540</v>
      </c>
      <c r="I34" s="22"/>
      <c r="J34" s="10"/>
    </row>
    <row r="35" spans="1:10" ht="15.75" customHeight="1" x14ac:dyDescent="0.25">
      <c r="A35" s="10"/>
      <c r="B35" s="20"/>
      <c r="C35" s="20"/>
      <c r="D35" s="19"/>
      <c r="E35" s="21" t="s">
        <v>17</v>
      </c>
      <c r="F35" s="22"/>
      <c r="G35" s="23"/>
      <c r="H35" s="22">
        <v>912.5</v>
      </c>
      <c r="I35" s="22"/>
      <c r="J35" s="10"/>
    </row>
    <row r="36" spans="1:10" ht="15.75" customHeight="1" x14ac:dyDescent="0.25">
      <c r="A36" s="10"/>
      <c r="B36" s="25"/>
      <c r="C36" s="25"/>
      <c r="D36" s="26"/>
      <c r="E36" s="27" t="s">
        <v>19</v>
      </c>
      <c r="F36" s="28"/>
      <c r="G36" s="49"/>
      <c r="H36" s="28">
        <v>450</v>
      </c>
      <c r="I36" s="28"/>
      <c r="J36" s="10"/>
    </row>
    <row r="37" spans="1:10" ht="15.75" customHeight="1" x14ac:dyDescent="0.25">
      <c r="A37" s="10"/>
      <c r="B37" s="29"/>
      <c r="C37" s="29"/>
      <c r="D37" s="29"/>
      <c r="E37" s="29" t="s">
        <v>74</v>
      </c>
      <c r="F37" s="30"/>
      <c r="G37" s="30"/>
      <c r="H37" s="30">
        <v>30.38</v>
      </c>
      <c r="I37" s="30"/>
      <c r="J37" s="10"/>
    </row>
    <row r="38" spans="1:10" ht="15.75" customHeight="1" x14ac:dyDescent="0.25">
      <c r="A38" s="10"/>
      <c r="B38" s="31"/>
      <c r="C38" s="31"/>
      <c r="D38" s="31"/>
      <c r="E38" s="31" t="s">
        <v>75</v>
      </c>
      <c r="F38" s="32"/>
      <c r="G38" s="32"/>
      <c r="H38" s="32">
        <v>700</v>
      </c>
      <c r="I38" s="32"/>
      <c r="J38" s="10"/>
    </row>
    <row r="39" spans="1:10" ht="15.75" customHeight="1" x14ac:dyDescent="0.25">
      <c r="A39" s="10"/>
      <c r="B39" s="31"/>
      <c r="C39" s="31"/>
      <c r="D39" s="31"/>
      <c r="E39" s="31" t="s">
        <v>76</v>
      </c>
      <c r="F39" s="32"/>
      <c r="G39" s="32"/>
      <c r="H39" s="32">
        <v>89.67</v>
      </c>
      <c r="I39" s="32"/>
      <c r="J39" s="10"/>
    </row>
    <row r="40" spans="1:10" ht="15.75" customHeight="1" x14ac:dyDescent="0.25">
      <c r="A40" s="10"/>
      <c r="B40" s="31"/>
      <c r="C40" s="31"/>
      <c r="D40" s="31"/>
      <c r="E40" s="31" t="s">
        <v>77</v>
      </c>
      <c r="F40" s="32"/>
      <c r="G40" s="32"/>
      <c r="H40" s="32">
        <v>89.67</v>
      </c>
      <c r="I40" s="32"/>
      <c r="J40" s="10"/>
    </row>
    <row r="41" spans="1:10" ht="15.75" customHeight="1" x14ac:dyDescent="0.25">
      <c r="A41" s="10"/>
      <c r="B41" s="31"/>
      <c r="C41" s="31"/>
      <c r="D41" s="31"/>
      <c r="E41" s="31" t="s">
        <v>78</v>
      </c>
      <c r="F41" s="32"/>
      <c r="G41" s="32"/>
      <c r="H41" s="32">
        <v>700</v>
      </c>
      <c r="I41" s="32"/>
      <c r="J41" s="10"/>
    </row>
    <row r="42" spans="1:10" ht="15.75" customHeight="1" x14ac:dyDescent="0.25">
      <c r="A42" s="10"/>
      <c r="B42" s="31"/>
      <c r="C42" s="31"/>
      <c r="D42" s="31"/>
      <c r="E42" s="31" t="s">
        <v>79</v>
      </c>
      <c r="F42" s="32"/>
      <c r="G42" s="32"/>
      <c r="H42" s="32">
        <v>53.8</v>
      </c>
      <c r="I42" s="32"/>
      <c r="J42" s="10"/>
    </row>
    <row r="43" spans="1:10" ht="15.75" customHeight="1" x14ac:dyDescent="0.25">
      <c r="A43" s="10"/>
      <c r="B43" s="31"/>
      <c r="C43" s="31"/>
      <c r="D43" s="31"/>
      <c r="E43" s="31" t="s">
        <v>79</v>
      </c>
      <c r="F43" s="32"/>
      <c r="G43" s="32"/>
      <c r="H43" s="32">
        <v>53.8</v>
      </c>
      <c r="I43" s="32"/>
      <c r="J43" s="10"/>
    </row>
    <row r="44" spans="1:10" ht="15.75" customHeight="1" x14ac:dyDescent="0.25">
      <c r="A44" s="10"/>
      <c r="B44" s="31"/>
      <c r="C44" s="31"/>
      <c r="D44" s="31"/>
      <c r="E44" s="31" t="s">
        <v>80</v>
      </c>
      <c r="F44" s="32"/>
      <c r="G44" s="32"/>
      <c r="H44" s="32">
        <v>550</v>
      </c>
      <c r="I44" s="32"/>
      <c r="J44" s="10"/>
    </row>
    <row r="45" spans="1:10" ht="15.75" customHeight="1" x14ac:dyDescent="0.25">
      <c r="A45" s="10"/>
      <c r="B45" s="3" t="s">
        <v>18</v>
      </c>
      <c r="C45" s="33"/>
      <c r="D45" s="33"/>
      <c r="E45" s="33" t="s">
        <v>20</v>
      </c>
      <c r="F45" s="2"/>
      <c r="G45" s="2">
        <v>10000</v>
      </c>
      <c r="H45" s="2">
        <f>SUM(H46:H47)</f>
        <v>1050</v>
      </c>
      <c r="I45" s="2">
        <f>(G45-H45)</f>
        <v>8950</v>
      </c>
      <c r="J45" s="10"/>
    </row>
    <row r="46" spans="1:10" ht="15.75" customHeight="1" x14ac:dyDescent="0.25">
      <c r="A46" s="10"/>
      <c r="B46" s="31"/>
      <c r="C46" s="31"/>
      <c r="D46" s="31"/>
      <c r="E46" s="31" t="s">
        <v>68</v>
      </c>
      <c r="F46" s="32"/>
      <c r="G46" s="32"/>
      <c r="H46" s="32">
        <v>600</v>
      </c>
      <c r="I46" s="32"/>
      <c r="J46" s="10"/>
    </row>
    <row r="47" spans="1:10" ht="15.75" customHeight="1" x14ac:dyDescent="0.25">
      <c r="A47" s="10"/>
      <c r="B47" s="14"/>
      <c r="C47" s="14"/>
      <c r="D47" s="34"/>
      <c r="E47" s="1" t="s">
        <v>21</v>
      </c>
      <c r="F47" s="16"/>
      <c r="G47" s="48"/>
      <c r="H47" s="16">
        <v>450</v>
      </c>
      <c r="I47" s="16"/>
      <c r="J47" s="10"/>
    </row>
    <row r="48" spans="1:10" ht="15.6" x14ac:dyDescent="0.3">
      <c r="A48" s="8">
        <v>2</v>
      </c>
      <c r="B48" s="4"/>
      <c r="C48" s="4"/>
      <c r="D48" s="4"/>
      <c r="E48" s="9" t="s">
        <v>22</v>
      </c>
      <c r="F48" s="44">
        <v>25000</v>
      </c>
      <c r="G48" s="44"/>
      <c r="H48" s="50">
        <f>H51</f>
        <v>15746.77</v>
      </c>
      <c r="I48" s="50">
        <f>F48-H48</f>
        <v>9253.23</v>
      </c>
      <c r="J48" s="10"/>
    </row>
    <row r="49" spans="1:10" ht="15.75" customHeight="1" x14ac:dyDescent="0.25">
      <c r="A49" s="35"/>
      <c r="B49" s="36" t="s">
        <v>23</v>
      </c>
      <c r="C49" s="36"/>
      <c r="D49" s="37"/>
      <c r="E49" s="38" t="s">
        <v>24</v>
      </c>
      <c r="F49" s="51"/>
      <c r="G49" s="52">
        <v>2000</v>
      </c>
      <c r="H49" s="51"/>
      <c r="I49" s="51"/>
      <c r="J49" s="10"/>
    </row>
    <row r="50" spans="1:10" ht="15.75" customHeight="1" x14ac:dyDescent="0.25">
      <c r="A50" s="35"/>
      <c r="B50" s="36" t="s">
        <v>25</v>
      </c>
      <c r="C50" s="36"/>
      <c r="D50" s="37"/>
      <c r="E50" s="38" t="s">
        <v>26</v>
      </c>
      <c r="F50" s="51"/>
      <c r="G50" s="53">
        <v>8000</v>
      </c>
      <c r="H50" s="51"/>
      <c r="I50" s="51"/>
      <c r="J50" s="10"/>
    </row>
    <row r="51" spans="1:10" ht="15.75" customHeight="1" x14ac:dyDescent="0.25">
      <c r="A51" s="35"/>
      <c r="B51" s="36" t="s">
        <v>27</v>
      </c>
      <c r="C51" s="36"/>
      <c r="D51" s="37"/>
      <c r="E51" s="38" t="s">
        <v>28</v>
      </c>
      <c r="F51" s="51"/>
      <c r="G51" s="53">
        <v>15000</v>
      </c>
      <c r="H51" s="51">
        <f>SUM(H52:H57)</f>
        <v>15746.77</v>
      </c>
      <c r="I51" s="51">
        <f>G51-H51</f>
        <v>-746.77000000000044</v>
      </c>
      <c r="J51" s="10"/>
    </row>
    <row r="52" spans="1:10" ht="15.75" customHeight="1" x14ac:dyDescent="0.25">
      <c r="A52" s="35"/>
      <c r="B52" s="20"/>
      <c r="C52" s="19"/>
      <c r="D52" s="17"/>
      <c r="E52" s="21" t="s">
        <v>29</v>
      </c>
      <c r="F52" s="22"/>
      <c r="G52" s="23"/>
      <c r="H52" s="22">
        <v>2339.46</v>
      </c>
      <c r="I52" s="22"/>
      <c r="J52" s="10"/>
    </row>
    <row r="53" spans="1:10" ht="15.75" customHeight="1" x14ac:dyDescent="0.25">
      <c r="A53" s="35"/>
      <c r="B53" s="20"/>
      <c r="C53" s="20"/>
      <c r="D53" s="19"/>
      <c r="E53" s="21" t="s">
        <v>30</v>
      </c>
      <c r="F53" s="22"/>
      <c r="G53" s="23"/>
      <c r="H53" s="22">
        <v>314.88</v>
      </c>
      <c r="I53" s="22"/>
      <c r="J53" s="10"/>
    </row>
    <row r="54" spans="1:10" ht="15.75" customHeight="1" x14ac:dyDescent="0.25">
      <c r="A54" s="35"/>
      <c r="B54" s="20"/>
      <c r="C54" s="20"/>
      <c r="D54" s="39"/>
      <c r="E54" s="21" t="s">
        <v>31</v>
      </c>
      <c r="F54" s="22"/>
      <c r="G54" s="23"/>
      <c r="H54" s="22">
        <v>146.9</v>
      </c>
      <c r="I54" s="22"/>
      <c r="J54" s="10"/>
    </row>
    <row r="55" spans="1:10" ht="15.75" customHeight="1" x14ac:dyDescent="0.25">
      <c r="A55" s="35"/>
      <c r="B55" s="20"/>
      <c r="C55" s="20"/>
      <c r="D55" s="39"/>
      <c r="E55" s="21" t="s">
        <v>32</v>
      </c>
      <c r="F55" s="22"/>
      <c r="G55" s="23"/>
      <c r="H55" s="22">
        <v>4059</v>
      </c>
      <c r="I55" s="22"/>
      <c r="J55" s="10"/>
    </row>
    <row r="56" spans="1:10" ht="15.75" customHeight="1" x14ac:dyDescent="0.25">
      <c r="A56" s="35"/>
      <c r="B56" s="20"/>
      <c r="C56" s="20"/>
      <c r="D56" s="19"/>
      <c r="E56" s="21" t="s">
        <v>33</v>
      </c>
      <c r="F56" s="22"/>
      <c r="G56" s="23"/>
      <c r="H56" s="23">
        <v>8865</v>
      </c>
      <c r="I56" s="22"/>
      <c r="J56" s="10"/>
    </row>
    <row r="57" spans="1:10" ht="15" x14ac:dyDescent="0.25">
      <c r="A57" s="35"/>
      <c r="B57" s="20"/>
      <c r="C57" s="20"/>
      <c r="D57" s="39"/>
      <c r="E57" s="21" t="s">
        <v>30</v>
      </c>
      <c r="F57" s="22"/>
      <c r="G57" s="23"/>
      <c r="H57" s="22">
        <v>21.53</v>
      </c>
      <c r="I57" s="22"/>
      <c r="J57" s="10"/>
    </row>
    <row r="58" spans="1:10" ht="15.6" x14ac:dyDescent="0.3">
      <c r="A58" s="8">
        <v>3</v>
      </c>
      <c r="B58" s="4"/>
      <c r="C58" s="4"/>
      <c r="D58" s="4"/>
      <c r="E58" s="40" t="s">
        <v>34</v>
      </c>
      <c r="F58" s="44">
        <v>25000</v>
      </c>
      <c r="G58" s="44"/>
      <c r="H58" s="50">
        <f>H59+H65</f>
        <v>28302.560000000001</v>
      </c>
      <c r="I58" s="50">
        <f>F58-H58</f>
        <v>-3302.5600000000013</v>
      </c>
      <c r="J58" s="10"/>
    </row>
    <row r="59" spans="1:10" ht="15" x14ac:dyDescent="0.25">
      <c r="A59" s="10"/>
      <c r="B59" s="11" t="s">
        <v>35</v>
      </c>
      <c r="C59" s="11"/>
      <c r="D59" s="12"/>
      <c r="E59" s="13" t="s">
        <v>36</v>
      </c>
      <c r="F59" s="46"/>
      <c r="G59" s="47">
        <v>5000</v>
      </c>
      <c r="H59" s="46">
        <f>SUM(H60:H63)</f>
        <v>4302.5600000000004</v>
      </c>
      <c r="I59" s="46">
        <f>G59-H59</f>
        <v>697.4399999999996</v>
      </c>
      <c r="J59" s="10"/>
    </row>
    <row r="60" spans="1:10" ht="15" x14ac:dyDescent="0.25">
      <c r="A60" s="10"/>
      <c r="B60" s="14"/>
      <c r="C60" s="14"/>
      <c r="D60" s="19"/>
      <c r="E60" s="1" t="s">
        <v>37</v>
      </c>
      <c r="F60" s="16"/>
      <c r="G60" s="48"/>
      <c r="H60" s="16">
        <v>88.56</v>
      </c>
      <c r="I60" s="16"/>
      <c r="J60" s="10"/>
    </row>
    <row r="61" spans="1:10" ht="15" x14ac:dyDescent="0.25">
      <c r="A61" s="10"/>
      <c r="B61" s="14"/>
      <c r="C61" s="14"/>
      <c r="D61" s="19"/>
      <c r="E61" s="19" t="s">
        <v>69</v>
      </c>
      <c r="F61" s="16"/>
      <c r="G61" s="48"/>
      <c r="H61" s="24">
        <v>647</v>
      </c>
      <c r="I61" s="16"/>
      <c r="J61" s="10"/>
    </row>
    <row r="62" spans="1:10" ht="15" x14ac:dyDescent="0.25">
      <c r="A62" s="10"/>
      <c r="B62" s="14"/>
      <c r="C62" s="14"/>
      <c r="D62" s="17"/>
      <c r="E62" s="17" t="s">
        <v>70</v>
      </c>
      <c r="F62" s="54"/>
      <c r="G62" s="48"/>
      <c r="H62" s="16">
        <v>110.7</v>
      </c>
      <c r="I62" s="16"/>
      <c r="J62" s="10"/>
    </row>
    <row r="63" spans="1:10" ht="15" x14ac:dyDescent="0.25">
      <c r="A63" s="10"/>
      <c r="B63" s="14"/>
      <c r="C63" s="14"/>
      <c r="D63" s="17"/>
      <c r="E63" s="17" t="s">
        <v>72</v>
      </c>
      <c r="F63" s="24"/>
      <c r="G63" s="48"/>
      <c r="H63" s="54">
        <v>3456.3</v>
      </c>
      <c r="I63" s="16"/>
      <c r="J63" s="10"/>
    </row>
    <row r="65" spans="1:28" ht="15" x14ac:dyDescent="0.25">
      <c r="A65" s="10"/>
      <c r="B65" s="11" t="s">
        <v>38</v>
      </c>
      <c r="C65" s="11"/>
      <c r="D65" s="12"/>
      <c r="E65" s="13" t="s">
        <v>39</v>
      </c>
      <c r="F65" s="46"/>
      <c r="G65" s="46">
        <v>20000</v>
      </c>
      <c r="H65" s="46">
        <f>H66</f>
        <v>24000</v>
      </c>
      <c r="I65" s="46">
        <f>G65-H65</f>
        <v>-4000</v>
      </c>
      <c r="J65" s="10"/>
    </row>
    <row r="66" spans="1:28" s="56" customFormat="1" ht="15" x14ac:dyDescent="0.25">
      <c r="E66" s="57" t="s">
        <v>93</v>
      </c>
      <c r="H66" s="58">
        <v>24000</v>
      </c>
    </row>
    <row r="67" spans="1:28" ht="15.6" x14ac:dyDescent="0.3">
      <c r="A67" s="8">
        <v>4</v>
      </c>
      <c r="B67" s="4"/>
      <c r="C67" s="4"/>
      <c r="D67" s="4"/>
      <c r="E67" s="40" t="s">
        <v>40</v>
      </c>
      <c r="F67" s="44">
        <v>61000</v>
      </c>
      <c r="G67" s="44"/>
      <c r="H67" s="50">
        <f>H68+H73+H75</f>
        <v>56407.6</v>
      </c>
      <c r="I67" s="50">
        <f>F67-H67</f>
        <v>4592.4000000000015</v>
      </c>
      <c r="J67" s="10"/>
    </row>
    <row r="68" spans="1:28" ht="15" x14ac:dyDescent="0.25">
      <c r="A68" s="10"/>
      <c r="B68" s="11" t="s">
        <v>41</v>
      </c>
      <c r="C68" s="11"/>
      <c r="D68" s="12"/>
      <c r="E68" s="13" t="s">
        <v>42</v>
      </c>
      <c r="F68" s="46"/>
      <c r="G68" s="46">
        <v>42000</v>
      </c>
      <c r="H68" s="46">
        <f>SUM(H69:H72)</f>
        <v>50455.6</v>
      </c>
      <c r="I68" s="46">
        <f>G68-H68</f>
        <v>-8455.5999999999985</v>
      </c>
      <c r="J68" s="10"/>
    </row>
    <row r="69" spans="1:28" ht="15" x14ac:dyDescent="0.25">
      <c r="A69" s="10"/>
      <c r="B69" s="39"/>
      <c r="C69" s="20"/>
      <c r="D69" s="17"/>
      <c r="E69" s="17" t="s">
        <v>71</v>
      </c>
      <c r="F69" s="54"/>
      <c r="G69" s="48"/>
      <c r="H69" s="48">
        <v>40000</v>
      </c>
      <c r="I69" s="48"/>
      <c r="J69" s="35"/>
    </row>
    <row r="70" spans="1:28" ht="15.75" customHeight="1" x14ac:dyDescent="0.25">
      <c r="A70" s="10"/>
      <c r="B70" s="14"/>
      <c r="C70" s="14"/>
      <c r="D70" s="17"/>
      <c r="E70" s="1" t="s">
        <v>62</v>
      </c>
      <c r="F70" s="16"/>
      <c r="G70" s="48"/>
      <c r="H70" s="18">
        <v>125.6</v>
      </c>
      <c r="I70" s="16"/>
      <c r="J70" s="10"/>
    </row>
    <row r="71" spans="1:28" ht="15.75" customHeight="1" x14ac:dyDescent="0.25">
      <c r="A71" s="10"/>
      <c r="B71" s="14"/>
      <c r="C71" s="14"/>
      <c r="D71" s="17"/>
      <c r="E71" s="1" t="s">
        <v>66</v>
      </c>
      <c r="F71" s="16"/>
      <c r="G71" s="48"/>
      <c r="H71" s="18">
        <v>330</v>
      </c>
      <c r="I71" s="16"/>
      <c r="J71" s="10"/>
    </row>
    <row r="72" spans="1:28" ht="15.6" thickBot="1" x14ac:dyDescent="0.3">
      <c r="A72" s="10"/>
      <c r="B72" s="39"/>
      <c r="C72" s="20"/>
      <c r="D72" s="19"/>
      <c r="E72" s="21" t="s">
        <v>43</v>
      </c>
      <c r="F72" s="22"/>
      <c r="G72" s="48"/>
      <c r="H72" s="48">
        <v>10000</v>
      </c>
      <c r="I72" s="48"/>
      <c r="J72" s="35"/>
    </row>
    <row r="73" spans="1:28" ht="16.8" thickTop="1" thickBot="1" x14ac:dyDescent="0.35">
      <c r="A73" s="10"/>
      <c r="B73" s="11" t="s">
        <v>44</v>
      </c>
      <c r="C73" s="12"/>
      <c r="D73" s="59"/>
      <c r="E73" s="13" t="s">
        <v>45</v>
      </c>
      <c r="F73" s="46"/>
      <c r="G73" s="47">
        <v>14000</v>
      </c>
      <c r="H73" s="46">
        <f>H74</f>
        <v>3000</v>
      </c>
      <c r="I73" s="46">
        <f>G73-H73</f>
        <v>11000</v>
      </c>
      <c r="J73" s="35"/>
    </row>
    <row r="74" spans="1:28" ht="16.2" thickTop="1" thickBot="1" x14ac:dyDescent="0.3">
      <c r="A74" s="35"/>
      <c r="B74" s="34"/>
      <c r="C74" s="14"/>
      <c r="D74" s="19"/>
      <c r="E74" s="10" t="s">
        <v>46</v>
      </c>
      <c r="F74" s="16"/>
      <c r="G74" s="48"/>
      <c r="H74" s="24">
        <v>3000</v>
      </c>
      <c r="I74" s="48"/>
      <c r="J74" s="10"/>
    </row>
    <row r="75" spans="1:28" ht="16.8" thickTop="1" thickBot="1" x14ac:dyDescent="0.35">
      <c r="A75" s="10"/>
      <c r="B75" s="36" t="s">
        <v>47</v>
      </c>
      <c r="C75" s="37"/>
      <c r="D75" s="59"/>
      <c r="E75" s="38" t="s">
        <v>48</v>
      </c>
      <c r="F75" s="51"/>
      <c r="G75" s="53">
        <v>5000</v>
      </c>
      <c r="H75" s="53">
        <f>H76</f>
        <v>2952</v>
      </c>
      <c r="I75" s="51">
        <f>G75-H75</f>
        <v>2048</v>
      </c>
      <c r="J75" s="10"/>
    </row>
    <row r="76" spans="1:28" ht="15.75" customHeight="1" thickTop="1" x14ac:dyDescent="0.25">
      <c r="A76" s="10"/>
      <c r="B76" s="14"/>
      <c r="C76" s="14"/>
      <c r="D76" s="17"/>
      <c r="E76" s="1" t="s">
        <v>65</v>
      </c>
      <c r="F76" s="16"/>
      <c r="G76" s="48"/>
      <c r="H76" s="18">
        <v>2952</v>
      </c>
      <c r="I76" s="16"/>
      <c r="J76" s="16"/>
    </row>
    <row r="77" spans="1:28" ht="15.6" x14ac:dyDescent="0.3">
      <c r="A77" s="10"/>
      <c r="B77" s="4"/>
      <c r="C77" s="4"/>
      <c r="D77" s="4"/>
      <c r="E77" s="40" t="s">
        <v>49</v>
      </c>
      <c r="F77" s="44">
        <v>112000</v>
      </c>
      <c r="G77" s="44"/>
      <c r="H77" s="50">
        <f>H78+H81</f>
        <v>110648</v>
      </c>
      <c r="I77" s="50">
        <f>F77-H77</f>
        <v>1352</v>
      </c>
      <c r="J77" s="10"/>
    </row>
    <row r="78" spans="1:28" ht="15.6" x14ac:dyDescent="0.3">
      <c r="A78" s="8">
        <v>5</v>
      </c>
      <c r="B78" s="11" t="s">
        <v>50</v>
      </c>
      <c r="C78" s="11"/>
      <c r="D78" s="12"/>
      <c r="E78" s="13" t="s">
        <v>51</v>
      </c>
      <c r="F78" s="46"/>
      <c r="G78" s="46">
        <v>40000</v>
      </c>
      <c r="H78" s="46">
        <f>SUM(H79:H80)</f>
        <v>40648</v>
      </c>
      <c r="I78" s="46"/>
      <c r="J78" s="10"/>
    </row>
    <row r="79" spans="1:28" ht="15" x14ac:dyDescent="0.25">
      <c r="A79" s="10"/>
      <c r="B79" s="20"/>
      <c r="C79" s="20"/>
      <c r="D79" s="39"/>
      <c r="E79" s="21" t="s">
        <v>51</v>
      </c>
      <c r="F79" s="22"/>
      <c r="G79" s="22"/>
      <c r="H79" s="22">
        <v>40000</v>
      </c>
      <c r="I79" s="22"/>
      <c r="J79" s="35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</row>
    <row r="80" spans="1:28" ht="15" x14ac:dyDescent="0.25">
      <c r="A80" s="10"/>
      <c r="B80" s="20"/>
      <c r="C80" s="20"/>
      <c r="D80" s="17"/>
      <c r="E80" s="17" t="s">
        <v>73</v>
      </c>
      <c r="F80" s="24"/>
      <c r="G80" s="24"/>
      <c r="H80" s="54">
        <v>648</v>
      </c>
      <c r="I80" s="22"/>
      <c r="J80" s="35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</row>
    <row r="81" spans="1:10" ht="15" x14ac:dyDescent="0.25">
      <c r="A81" s="35"/>
      <c r="B81" s="11" t="s">
        <v>52</v>
      </c>
      <c r="C81" s="11"/>
      <c r="D81" s="12"/>
      <c r="E81" s="13" t="s">
        <v>53</v>
      </c>
      <c r="F81" s="46"/>
      <c r="G81" s="46">
        <v>70000</v>
      </c>
      <c r="H81" s="46">
        <f>H82</f>
        <v>70000</v>
      </c>
      <c r="I81" s="46"/>
      <c r="J81" s="10"/>
    </row>
    <row r="82" spans="1:10" ht="15" x14ac:dyDescent="0.25">
      <c r="A82" s="10"/>
      <c r="B82" s="14"/>
      <c r="C82" s="14"/>
      <c r="D82" s="19"/>
      <c r="E82" s="1" t="s">
        <v>53</v>
      </c>
      <c r="F82" s="16"/>
      <c r="G82" s="16"/>
      <c r="H82" s="16">
        <v>70000</v>
      </c>
      <c r="I82" s="16"/>
      <c r="J82" s="10"/>
    </row>
    <row r="83" spans="1:10" ht="15" x14ac:dyDescent="0.25">
      <c r="A83" s="10"/>
      <c r="B83" s="11" t="s">
        <v>54</v>
      </c>
      <c r="C83" s="11"/>
      <c r="D83" s="12"/>
      <c r="E83" s="13" t="s">
        <v>55</v>
      </c>
      <c r="F83" s="46"/>
      <c r="G83" s="46">
        <v>2000</v>
      </c>
      <c r="H83" s="46"/>
      <c r="I83" s="46"/>
      <c r="J83" s="10"/>
    </row>
    <row r="84" spans="1:10" ht="15.6" x14ac:dyDescent="0.3">
      <c r="A84" s="10"/>
      <c r="B84" s="4"/>
      <c r="C84" s="4"/>
      <c r="D84" s="4"/>
      <c r="E84" s="40" t="s">
        <v>56</v>
      </c>
      <c r="F84" s="44">
        <v>3000</v>
      </c>
      <c r="G84" s="50"/>
      <c r="H84" s="50"/>
      <c r="I84" s="50"/>
      <c r="J84" s="10"/>
    </row>
    <row r="85" spans="1:10" ht="15.6" x14ac:dyDescent="0.3">
      <c r="A85" s="8">
        <v>6</v>
      </c>
      <c r="B85" s="11" t="s">
        <v>57</v>
      </c>
      <c r="C85" s="11"/>
      <c r="D85" s="12"/>
      <c r="E85" s="13" t="s">
        <v>58</v>
      </c>
      <c r="F85" s="46"/>
      <c r="G85" s="46">
        <v>3000</v>
      </c>
      <c r="H85" s="46"/>
      <c r="I85" s="46"/>
      <c r="J85" s="10"/>
    </row>
    <row r="86" spans="1:10" ht="15.6" x14ac:dyDescent="0.3">
      <c r="A86" s="10"/>
      <c r="B86" s="34"/>
      <c r="C86" s="34"/>
      <c r="D86" s="34"/>
      <c r="E86" s="42" t="s">
        <v>59</v>
      </c>
      <c r="F86" s="44">
        <f>F84+F77+F67+F58+F48+F3</f>
        <v>255000</v>
      </c>
      <c r="G86" s="50"/>
      <c r="H86" s="45">
        <f>H77+H67+H58+H48+H3</f>
        <v>226363.32</v>
      </c>
      <c r="I86" s="45">
        <f>F86-H86</f>
        <v>28636.679999999993</v>
      </c>
      <c r="J86" s="10"/>
    </row>
    <row r="87" spans="1:10" ht="15.75" customHeight="1" x14ac:dyDescent="0.25">
      <c r="A87" s="43"/>
    </row>
  </sheetData>
  <mergeCells count="1">
    <mergeCell ref="F1:I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Bieżący budżet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Laptop</cp:lastModifiedBy>
  <dcterms:modified xsi:type="dcterms:W3CDTF">2020-05-01T11:00:41Z</dcterms:modified>
</cp:coreProperties>
</file>